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80" windowHeight="12240" activeTab="0"/>
  </bookViews>
  <sheets>
    <sheet name="Nebulae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<sst xmlns="http://schemas.openxmlformats.org/spreadsheetml/2006/main" count="27" uniqueCount="24">
  <si>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Tau Ceti</t>
  </si>
  <si>
    <t>70 Ophiuchi</t>
  </si>
  <si>
    <t>NAME</t>
  </si>
  <si>
    <t>RA H</t>
  </si>
  <si>
    <t>RA M</t>
  </si>
  <si>
    <t>Dec Deg</t>
  </si>
  <si>
    <t>Dec Min</t>
  </si>
  <si>
    <t>Phi</t>
  </si>
  <si>
    <t>Theta</t>
  </si>
  <si>
    <t>Rho</t>
  </si>
  <si>
    <t>Rvect</t>
  </si>
  <si>
    <t>X</t>
  </si>
  <si>
    <t>Z</t>
  </si>
  <si>
    <t>Y</t>
  </si>
  <si>
    <t>Xg</t>
  </si>
  <si>
    <t>Yg</t>
  </si>
  <si>
    <t>Zg</t>
  </si>
  <si>
    <t>Phi Rad</t>
  </si>
  <si>
    <t>Theta Rad</t>
  </si>
  <si>
    <t>Galactic Co-ords (epoch 1950.0)</t>
  </si>
  <si>
    <t>Galactic Co-ords (epoch 2000.0)</t>
  </si>
  <si>
    <t>Equitorial Co-ords</t>
  </si>
  <si>
    <t>Dist</t>
  </si>
  <si>
    <t>Input Position: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</si>
</sst>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00000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5" borderId="1" xfId="0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18.140625" style="0" customWidth="1"/>
    <col min="8" max="8" width="12.28125" style="0" customWidth="1"/>
    <col min="10" max="10" width="12.57421875" style="0" customWidth="1"/>
    <col min="18" max="18" width="11.28125" style="0" customWidth="1"/>
    <col min="20" max="20" width="9.57421875" style="0" customWidth="1"/>
    <col min="21" max="21" width="10.421875" style="0" customWidth="1"/>
  </cols>
  <sheetData>
    <row r="1" spans="1:21" ht="12.75">
      <c r="A1" s="7"/>
      <c r="B1" s="22" t="s">
        <v>23</v>
      </c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21</v>
      </c>
      <c r="N1" s="9"/>
      <c r="O1" s="9"/>
      <c r="P1" s="10" t="s">
        <v>19</v>
      </c>
      <c r="Q1" s="10"/>
      <c r="R1" s="10"/>
      <c r="S1" s="11" t="s">
        <v>20</v>
      </c>
      <c r="T1" s="11"/>
      <c r="U1" s="11"/>
    </row>
    <row r="2" spans="1:21" ht="12.75">
      <c r="A2" s="12" t="s">
        <v>2</v>
      </c>
      <c r="B2" s="13" t="s">
        <v>3</v>
      </c>
      <c r="C2" s="13" t="s">
        <v>4</v>
      </c>
      <c r="D2" s="13" t="s">
        <v>5</v>
      </c>
      <c r="E2" s="13" t="s">
        <v>6</v>
      </c>
      <c r="F2" s="13" t="s">
        <v>22</v>
      </c>
      <c r="G2" s="12" t="s">
        <v>7</v>
      </c>
      <c r="H2" s="12" t="s">
        <v>17</v>
      </c>
      <c r="I2" s="12" t="s">
        <v>8</v>
      </c>
      <c r="J2" s="12" t="s">
        <v>18</v>
      </c>
      <c r="K2" s="12" t="s">
        <v>9</v>
      </c>
      <c r="L2" s="12" t="s">
        <v>10</v>
      </c>
      <c r="M2" s="14" t="s">
        <v>11</v>
      </c>
      <c r="N2" s="14" t="s">
        <v>13</v>
      </c>
      <c r="O2" s="14" t="s">
        <v>12</v>
      </c>
      <c r="P2" s="15" t="s">
        <v>14</v>
      </c>
      <c r="Q2" s="15" t="s">
        <v>15</v>
      </c>
      <c r="R2" s="15" t="s">
        <v>16</v>
      </c>
      <c r="S2" s="16" t="s">
        <v>14</v>
      </c>
      <c r="T2" s="16" t="s">
        <v>15</v>
      </c>
      <c r="U2" s="16" t="s">
        <v>16</v>
      </c>
    </row>
    <row r="3" spans="1:21" ht="12.75">
      <c r="A3" s="17" t="s">
        <v>0</v>
      </c>
      <c r="B3" s="18">
        <v>1</v>
      </c>
      <c r="C3" s="18">
        <v>41</v>
      </c>
      <c r="D3" s="18">
        <v>-16</v>
      </c>
      <c r="E3" s="18">
        <v>12</v>
      </c>
      <c r="F3" s="18">
        <v>3.61</v>
      </c>
      <c r="G3" s="7">
        <f>(B3*15)+(C3*0.25)</f>
        <v>25.25</v>
      </c>
      <c r="H3" s="7">
        <f>((B3*15)+(C3*0.25))*PI()/180</f>
        <v>0.4406956361285682</v>
      </c>
      <c r="I3" s="7">
        <f>(ABS(D3)+(E3/60))*SIGN(D3)</f>
        <v>-16.2</v>
      </c>
      <c r="J3" s="7">
        <f>((ABS(D3)+(E3/60))*SIGN(D3))*PI()/180</f>
        <v>-0.28274333882308134</v>
      </c>
      <c r="K3" s="7">
        <f>F3</f>
        <v>3.61</v>
      </c>
      <c r="L3" s="7">
        <f>K3*COS(I3*PI()/180)</f>
        <v>3.4666602052937643</v>
      </c>
      <c r="M3" s="19">
        <f>L3*COS(G3*PI()/180)</f>
        <v>3.1354386602198407</v>
      </c>
      <c r="N3" s="19">
        <f>L3*SIN(G3*PI()/180)</f>
        <v>1.4787688754386918</v>
      </c>
      <c r="O3" s="19">
        <f>K3*SIN(I3*PI()/180)</f>
        <v>-1.0071578928016174</v>
      </c>
      <c r="P3" s="20">
        <f>-(0.0672*M3)-(0.8727*N3)-(0.4835*O3)</f>
        <v>-1.0142622343925376</v>
      </c>
      <c r="Q3" s="20">
        <f>(0.4927*M3)-(0.4504*N3)+(0.7445*O3)</f>
        <v>0.12896407520192454</v>
      </c>
      <c r="R3" s="20">
        <f>-(0.8676*M3)-(0.1884*N3)+(0.4602*O3)</f>
        <v>-3.462400700006688</v>
      </c>
      <c r="S3" s="21">
        <f>-(0.055*M3)-(0.8734*N3)-(0.4839*O3)</f>
        <v>-0.976642157793542</v>
      </c>
      <c r="T3" s="21">
        <f>(0.494*P3)-(0.4449*Q3)+(0.747*R3)</f>
        <v>-3.144834983752246</v>
      </c>
      <c r="U3" s="21">
        <f>-(0.8677*P3)-(0.1979*Q3)+(0.456*R3)</f>
        <v>-0.7243013689031057</v>
      </c>
    </row>
    <row r="4" spans="1:21" ht="12.75">
      <c r="A4" s="17" t="s">
        <v>1</v>
      </c>
      <c r="B4" s="18">
        <v>18</v>
      </c>
      <c r="C4" s="18">
        <v>2</v>
      </c>
      <c r="D4" s="18">
        <v>2</v>
      </c>
      <c r="E4" s="18">
        <v>30</v>
      </c>
      <c r="F4" s="18">
        <v>5.02</v>
      </c>
      <c r="G4" s="7">
        <f>(B4*15)+(C4*0.25)</f>
        <v>270.5</v>
      </c>
      <c r="H4" s="7">
        <f>((B4*15)+(C4*0.25))*PI()/180</f>
        <v>4.721115626644662</v>
      </c>
      <c r="I4" s="7">
        <f>(ABS(D4)+(E4/60))*SIGN(D4)</f>
        <v>2.5</v>
      </c>
      <c r="J4" s="7">
        <f>((ABS(D4)+(E4/60))*SIGN(D4))*PI()/180</f>
        <v>0.04363323129985824</v>
      </c>
      <c r="K4" s="7">
        <f>F4</f>
        <v>5.02</v>
      </c>
      <c r="L4" s="7">
        <f>K4*COS(I4*PI()/180)</f>
        <v>5.015222072340926</v>
      </c>
      <c r="M4" s="19">
        <f>L4*COS(G4*PI()/180)</f>
        <v>0.04376551344651239</v>
      </c>
      <c r="N4" s="19">
        <f>L4*SIN(G4*PI()/180)</f>
        <v>-5.015031108051911</v>
      </c>
      <c r="O4" s="19">
        <f>K4*SIN(I4*PI()/180)</f>
        <v>0.2189693245739867</v>
      </c>
      <c r="P4" s="20">
        <f>-(0.0672*M4)-(0.8727*N4)-(0.4835*O4)</f>
        <v>4.267804937061775</v>
      </c>
      <c r="Q4" s="20">
        <f>(0.4927*M4)-(0.4504*N4)+(0.7445*O4)</f>
        <v>2.4433559416870105</v>
      </c>
      <c r="R4" s="20">
        <f>-(0.8676*M4)-(0.1884*N4)+(0.4602*O4)</f>
        <v>1.0076305844597346</v>
      </c>
      <c r="S4" s="21">
        <f>-(0.055*M4)-(0.8734*N4)-(0.4839*O4)</f>
        <v>4.271761810371629</v>
      </c>
      <c r="T4" s="21">
        <f>(0.494*P4)-(0.4449*Q4)+(0.747*R4)</f>
        <v>1.7739466270433875</v>
      </c>
      <c r="U4" s="21">
        <f>-(0.8677*P4)-(0.1979*Q4)+(0.456*R4)</f>
        <v>-3.7272349382347225</v>
      </c>
    </row>
    <row r="5" spans="1:20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T5" s="3"/>
    </row>
    <row r="6" spans="1:18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  <c r="R6" s="6"/>
    </row>
    <row r="7" spans="1:18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  <c r="R7" s="6"/>
    </row>
    <row r="8" spans="1:18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6"/>
      <c r="O8" s="6"/>
      <c r="P8" s="6"/>
      <c r="Q8" s="6"/>
      <c r="R8" s="6"/>
    </row>
    <row r="9" spans="1:18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6"/>
      <c r="O9" s="6"/>
      <c r="P9" s="6"/>
      <c r="Q9" s="6"/>
      <c r="R9" s="6"/>
    </row>
    <row r="10" spans="1:18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6"/>
      <c r="O10" s="6"/>
      <c r="P10" s="6"/>
      <c r="Q10" s="6"/>
      <c r="R10" s="6"/>
    </row>
    <row r="11" spans="1:18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6"/>
      <c r="O11" s="6"/>
      <c r="P11" s="6"/>
      <c r="Q11" s="6"/>
      <c r="R11" s="6"/>
    </row>
    <row r="12" spans="1:18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</row>
    <row r="13" spans="1:18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6"/>
      <c r="O13" s="6"/>
      <c r="P13" s="6"/>
      <c r="Q13" s="6"/>
      <c r="R13" s="6"/>
    </row>
    <row r="14" spans="1:18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6"/>
      <c r="O14" s="6"/>
      <c r="P14" s="6"/>
      <c r="Q14" s="6"/>
      <c r="R14" s="6"/>
    </row>
    <row r="15" spans="1:18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6"/>
      <c r="O15" s="6"/>
      <c r="P15" s="6"/>
      <c r="Q15" s="6"/>
      <c r="R15" s="6"/>
    </row>
    <row r="16" spans="1:18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6"/>
      <c r="O16" s="6"/>
      <c r="P16" s="6"/>
      <c r="Q16" s="6"/>
      <c r="R16" s="6"/>
    </row>
    <row r="17" spans="1:18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6"/>
      <c r="O17" s="6"/>
      <c r="P17" s="6"/>
      <c r="Q17" s="6"/>
      <c r="R17" s="6"/>
    </row>
    <row r="18" spans="1:18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6"/>
      <c r="O18" s="6"/>
      <c r="P18" s="6"/>
      <c r="Q18" s="6"/>
      <c r="R18" s="6"/>
    </row>
    <row r="19" spans="1:18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6"/>
      <c r="O19" s="6"/>
      <c r="P19" s="6"/>
      <c r="Q19" s="6"/>
      <c r="R19" s="6"/>
    </row>
    <row r="20" spans="1:18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6"/>
      <c r="O20" s="6"/>
      <c r="P20" s="6"/>
      <c r="Q20" s="6"/>
      <c r="R20" s="6"/>
    </row>
    <row r="21" spans="1:18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6"/>
      <c r="O21" s="6"/>
      <c r="P21" s="6"/>
      <c r="Q21" s="6"/>
      <c r="R21" s="6"/>
    </row>
    <row r="22" spans="1:18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6"/>
      <c r="O22" s="6"/>
      <c r="P22" s="6"/>
      <c r="Q22" s="6"/>
      <c r="R22" s="6"/>
    </row>
    <row r="23" spans="1:18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N23" s="6"/>
      <c r="O23" s="6"/>
      <c r="P23" s="6"/>
      <c r="Q23" s="6"/>
      <c r="R23" s="6"/>
    </row>
    <row r="24" spans="1:1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N24" s="6"/>
      <c r="O24" s="6"/>
      <c r="P24" s="6"/>
      <c r="Q24" s="6"/>
      <c r="R24" s="6"/>
    </row>
    <row r="25" spans="1:18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6"/>
      <c r="O25" s="6"/>
      <c r="P25" s="6"/>
      <c r="Q25" s="6"/>
      <c r="R25" s="6"/>
    </row>
    <row r="26" spans="1:18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  <c r="N26" s="6"/>
      <c r="O26" s="6"/>
      <c r="P26" s="6"/>
      <c r="Q26" s="6"/>
      <c r="R26" s="6"/>
    </row>
    <row r="27" spans="1:18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  <c r="N27" s="6"/>
      <c r="O27" s="6"/>
      <c r="P27" s="6"/>
      <c r="Q27" s="6"/>
      <c r="R27" s="6"/>
    </row>
    <row r="28" spans="1:18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  <c r="N28" s="6"/>
      <c r="O28" s="6"/>
      <c r="P28" s="6"/>
      <c r="Q28" s="6"/>
      <c r="R28" s="6"/>
    </row>
    <row r="29" spans="1:18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  <c r="N29" s="6"/>
      <c r="O29" s="6"/>
      <c r="P29" s="6"/>
      <c r="Q29" s="6"/>
      <c r="R29" s="6"/>
    </row>
    <row r="30" spans="1:18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  <c r="N30" s="6"/>
      <c r="O30" s="6"/>
      <c r="P30" s="6"/>
      <c r="Q30" s="6"/>
      <c r="R30" s="6"/>
    </row>
    <row r="31" spans="1:18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6"/>
      <c r="O31" s="6"/>
      <c r="P31" s="6"/>
      <c r="Q31" s="6"/>
      <c r="R31" s="6"/>
    </row>
    <row r="32" spans="1:18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  <c r="N32" s="6"/>
      <c r="O32" s="6"/>
      <c r="P32" s="6"/>
      <c r="Q32" s="6"/>
      <c r="R32" s="6"/>
    </row>
    <row r="33" spans="1:18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  <c r="N33" s="6"/>
      <c r="O33" s="6"/>
      <c r="P33" s="6"/>
      <c r="Q33" s="6"/>
      <c r="R33" s="6"/>
    </row>
    <row r="34" spans="1:18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  <c r="N34" s="6"/>
      <c r="O34" s="6"/>
      <c r="P34" s="6"/>
      <c r="Q34" s="6"/>
      <c r="R34" s="6"/>
    </row>
    <row r="35" spans="1:18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  <c r="N35" s="6"/>
      <c r="O35" s="6"/>
      <c r="P35" s="6"/>
      <c r="Q35" s="6"/>
      <c r="R35" s="6"/>
    </row>
    <row r="36" spans="1:18" ht="12.75">
      <c r="A36" s="1"/>
      <c r="M36" s="2"/>
      <c r="N36" s="2"/>
      <c r="O36" s="2"/>
      <c r="P36" s="2"/>
      <c r="Q36" s="2"/>
      <c r="R36" s="2"/>
    </row>
    <row r="37" spans="1:18" ht="12.75">
      <c r="A37" s="1"/>
      <c r="M37" s="2"/>
      <c r="N37" s="2"/>
      <c r="O37" s="2"/>
      <c r="P37" s="2"/>
      <c r="Q37" s="2"/>
      <c r="R37" s="2"/>
    </row>
    <row r="38" spans="1:18" ht="12.75">
      <c r="A38" s="1"/>
      <c r="M38" s="2"/>
      <c r="N38" s="2"/>
      <c r="O38" s="2"/>
      <c r="P38" s="2"/>
      <c r="Q38" s="2"/>
      <c r="R38" s="2"/>
    </row>
    <row r="39" spans="1:18" ht="12.75">
      <c r="A39" s="1"/>
      <c r="M39" s="2"/>
      <c r="N39" s="2"/>
      <c r="O39" s="2"/>
      <c r="P39" s="2"/>
      <c r="Q39" s="2"/>
      <c r="R39" s="2"/>
    </row>
    <row r="40" spans="1:18" ht="12.75">
      <c r="A40" s="1"/>
      <c r="M40" s="2"/>
      <c r="N40" s="2"/>
      <c r="O40" s="2"/>
      <c r="P40" s="2"/>
      <c r="Q40" s="2"/>
      <c r="R40" s="2"/>
    </row>
    <row r="41" spans="1:18" ht="12.75">
      <c r="A41" s="1"/>
      <c r="M41" s="2"/>
      <c r="N41" s="2"/>
      <c r="O41" s="2"/>
      <c r="P41" s="2"/>
      <c r="Q41" s="2"/>
      <c r="R41" s="2"/>
    </row>
    <row r="42" spans="1:18" ht="12.75">
      <c r="A42" s="1"/>
      <c r="M42" s="2"/>
      <c r="N42" s="2"/>
      <c r="O42" s="2"/>
      <c r="P42" s="2"/>
      <c r="Q42" s="2"/>
      <c r="R42" s="2"/>
    </row>
    <row r="43" spans="1:18" ht="12.75">
      <c r="A43" s="1"/>
      <c r="M43" s="2"/>
      <c r="N43" s="2"/>
      <c r="O43" s="2"/>
      <c r="P43" s="2"/>
      <c r="Q43" s="2"/>
      <c r="R43" s="2"/>
    </row>
    <row r="44" spans="1:18" ht="12.75">
      <c r="A44" s="1"/>
      <c r="M44" s="2"/>
      <c r="N44" s="2"/>
      <c r="O44" s="2"/>
      <c r="P44" s="2"/>
      <c r="Q44" s="2"/>
      <c r="R44" s="2"/>
    </row>
    <row r="45" spans="1:18" ht="12.75">
      <c r="A45" s="1"/>
      <c r="M45" s="2"/>
      <c r="N45" s="2"/>
      <c r="O45" s="2"/>
      <c r="P45" s="2"/>
      <c r="Q45" s="2"/>
      <c r="R45" s="2"/>
    </row>
    <row r="46" spans="1:18" ht="12.75">
      <c r="A46" s="1"/>
      <c r="M46" s="2"/>
      <c r="N46" s="2"/>
      <c r="O46" s="2"/>
      <c r="P46" s="2"/>
      <c r="Q46" s="2"/>
      <c r="R46" s="2"/>
    </row>
    <row r="47" spans="1:18" ht="12.75">
      <c r="A47" s="1"/>
      <c r="M47" s="2"/>
      <c r="N47" s="2"/>
      <c r="O47" s="2"/>
      <c r="P47" s="2"/>
      <c r="Q47" s="2"/>
      <c r="R47" s="2"/>
    </row>
    <row r="48" spans="1:18" ht="12.75">
      <c r="A48" s="1"/>
      <c r="M48" s="2"/>
      <c r="N48" s="2"/>
      <c r="O48" s="2"/>
      <c r="P48" s="2"/>
      <c r="Q48" s="2"/>
      <c r="R48" s="2"/>
    </row>
    <row r="49" spans="1:18" ht="12.75">
      <c r="A49" s="1"/>
      <c r="M49" s="2"/>
      <c r="N49" s="2"/>
      <c r="O49" s="2"/>
      <c r="P49" s="2"/>
      <c r="Q49" s="2"/>
      <c r="R49" s="2"/>
    </row>
    <row r="50" spans="1:18" ht="12.75">
      <c r="A50" s="1"/>
      <c r="M50" s="2"/>
      <c r="N50" s="2"/>
      <c r="O50" s="2"/>
      <c r="P50" s="2"/>
      <c r="Q50" s="2"/>
      <c r="R50" s="2"/>
    </row>
    <row r="51" spans="1:18" s="5" customFormat="1" ht="12.75">
      <c r="A51" s="4"/>
      <c r="M51" s="6"/>
      <c r="N51" s="6"/>
      <c r="O51" s="6"/>
      <c r="P51" s="6"/>
      <c r="Q51" s="6"/>
      <c r="R51" s="6"/>
    </row>
    <row r="52" spans="1:18" ht="12.75">
      <c r="A52" s="1"/>
      <c r="M52" s="2"/>
      <c r="N52" s="2"/>
      <c r="O52" s="2"/>
      <c r="P52" s="2"/>
      <c r="Q52" s="2"/>
      <c r="R52" s="2"/>
    </row>
    <row r="53" spans="1:18" ht="12.75">
      <c r="A53" s="1"/>
      <c r="M53" s="2"/>
      <c r="N53" s="2"/>
      <c r="O53" s="2"/>
      <c r="P53" s="2"/>
      <c r="Q53" s="2"/>
      <c r="R53" s="2"/>
    </row>
    <row r="54" spans="1:18" ht="12.75">
      <c r="A54" s="1"/>
      <c r="M54" s="2"/>
      <c r="N54" s="2"/>
      <c r="O54" s="2"/>
      <c r="P54" s="2"/>
      <c r="Q54" s="2"/>
      <c r="R54" s="2"/>
    </row>
    <row r="55" spans="1:18" ht="12.75">
      <c r="A55" s="1"/>
      <c r="M55" s="2"/>
      <c r="N55" s="2"/>
      <c r="O55" s="2"/>
      <c r="P55" s="2"/>
      <c r="Q55" s="2"/>
      <c r="R55" s="2"/>
    </row>
    <row r="56" spans="1:18" ht="12.75">
      <c r="A56" s="1"/>
      <c r="M56" s="2"/>
      <c r="N56" s="2"/>
      <c r="O56" s="2"/>
      <c r="P56" s="2"/>
      <c r="Q56" s="2"/>
      <c r="R56" s="2"/>
    </row>
    <row r="57" spans="1:18" ht="12.75">
      <c r="A57" s="1"/>
      <c r="M57" s="2"/>
      <c r="N57" s="2"/>
      <c r="O57" s="2"/>
      <c r="P57" s="2"/>
      <c r="Q57" s="2"/>
      <c r="R57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ACT, Inc. -- Hunt Valley, 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</dc:creator>
  <cp:keywords/>
  <dc:description/>
  <cp:lastModifiedBy>CHUNG</cp:lastModifiedBy>
  <dcterms:created xsi:type="dcterms:W3CDTF">2004-03-31T18:53:07Z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